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rx3nRT2w5J04tCDzMhYXY/McX3jwzW8X+LmOqkf4VfWVxm9BP2nwghOOwngcp9rTxa0QZ56fOYkgiaNjeWvDQ==" workbookSaltValue="7ICAqYjsUmPPBGw246Sf3A==" workbookSpinCount="100000" lockStructure="1"/>
  <bookViews>
    <workbookView xWindow="0" yWindow="0" windowWidth="28800" windowHeight="117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J94" i="1" l="1"/>
  <c r="J95" i="1"/>
  <c r="D53" i="1" l="1"/>
  <c r="D57" i="1" s="1"/>
  <c r="D62" i="1" s="1"/>
  <c r="E45" i="1"/>
  <c r="E46" i="1" s="1"/>
  <c r="E48" i="1" s="1"/>
  <c r="E49" i="1" s="1"/>
  <c r="E51" i="1" s="1"/>
  <c r="E52" i="1" s="1"/>
  <c r="E53" i="1" l="1"/>
  <c r="E55" i="1" s="1"/>
  <c r="E56" i="1" s="1"/>
  <c r="E57" i="1" s="1"/>
  <c r="E65" i="1" s="1"/>
  <c r="E60" i="1" l="1"/>
  <c r="E61" i="1" s="1"/>
  <c r="E62" i="1" s="1"/>
  <c r="E66" i="1" s="1"/>
  <c r="E68" i="1" s="1"/>
  <c r="E67" i="1"/>
</calcChain>
</file>

<file path=xl/sharedStrings.xml><?xml version="1.0" encoding="utf-8"?>
<sst xmlns="http://schemas.openxmlformats.org/spreadsheetml/2006/main" count="98" uniqueCount="78">
  <si>
    <t>Eingabefelder sind grau hinterlegt:</t>
  </si>
  <si>
    <t>Einführende Hinweise:</t>
  </si>
  <si>
    <r>
      <rPr>
        <b/>
        <sz val="11"/>
        <color theme="1"/>
        <rFont val="Calibri"/>
        <family val="2"/>
        <scheme val="minor"/>
      </rPr>
      <t>Anpassungswerte ab 2020</t>
    </r>
    <r>
      <rPr>
        <sz val="11"/>
        <color theme="1"/>
        <rFont val="Calibri"/>
        <family val="2"/>
        <scheme val="minor"/>
      </rPr>
      <t xml:space="preserve"> (basisrelevante Faktoren) </t>
    </r>
  </si>
  <si>
    <t>Orientierungswert</t>
  </si>
  <si>
    <t>Anm.:</t>
  </si>
  <si>
    <r>
      <t>Orientierungswert*</t>
    </r>
    <r>
      <rPr>
        <sz val="11"/>
        <color theme="1"/>
        <rFont val="Arial"/>
        <family val="2"/>
      </rPr>
      <t>¹</t>
    </r>
  </si>
  <si>
    <r>
      <t>Inflationsrate*</t>
    </r>
    <r>
      <rPr>
        <sz val="11"/>
        <color theme="1"/>
        <rFont val="Arial"/>
        <family val="2"/>
      </rPr>
      <t>²</t>
    </r>
  </si>
  <si>
    <r>
      <t>Inflationsrate*</t>
    </r>
    <r>
      <rPr>
        <sz val="11"/>
        <color theme="1"/>
        <rFont val="Arial"/>
        <family val="2"/>
      </rPr>
      <t>³</t>
    </r>
  </si>
  <si>
    <t xml:space="preserve">    Quelle: Statistisches Bundesamt; Bundesagentur für Arbeit; Deutsche Bundesbank; 2022 bis 2023: Prognose des ifo Instituts</t>
  </si>
  <si>
    <t xml:space="preserve">    © ifo Institut Sept. 2022</t>
  </si>
  <si>
    <t xml:space="preserve"> </t>
  </si>
  <si>
    <t>Inflationsrate*³</t>
  </si>
  <si>
    <t>Energiekostenzuschlag**</t>
  </si>
  <si>
    <t>Daten zur Energiepreisentwicklung - Lange Reihen von Januar 2005 bis Juli 2022 (destatis.de)</t>
  </si>
  <si>
    <t>Gaspreis: Schaubild 4.2 - 2019 Gaspreis bei Abgabe an Industrie ca. Index (= 100), 2022 im Juli bei 380 %</t>
  </si>
  <si>
    <t>Strompreis: Schaubild 4.3 - 2019 Strompreis bei ca. 105 % für Verbraucher, 2022 im Juli bei 140 %</t>
  </si>
  <si>
    <t>Prognoseerstellung zur Entwicklung des Gas- und Strompreises in Deutschland</t>
  </si>
  <si>
    <t>Strompreisprognose (vbw-bayern.de)</t>
  </si>
  <si>
    <t>Für die bayerische Wirtschaft durch "prognos", Schweiz - Stand 21.09.2022</t>
  </si>
  <si>
    <r>
      <t xml:space="preserve">*² </t>
    </r>
    <r>
      <rPr>
        <b/>
        <sz val="11"/>
        <color theme="1"/>
        <rFont val="Calibri"/>
        <family val="2"/>
        <scheme val="minor"/>
      </rPr>
      <t xml:space="preserve">Inflationsraten </t>
    </r>
    <r>
      <rPr>
        <sz val="11"/>
        <color theme="1"/>
        <rFont val="Calibri"/>
        <family val="2"/>
        <scheme val="minor"/>
      </rPr>
      <t>gemäß Statistisches Bundesamt - "www.destatis.de"</t>
    </r>
  </si>
  <si>
    <r>
      <t xml:space="preserve">*³ </t>
    </r>
    <r>
      <rPr>
        <b/>
        <sz val="11"/>
        <color theme="1"/>
        <rFont val="Calibri"/>
        <family val="2"/>
        <scheme val="minor"/>
      </rPr>
      <t>Konjunkturprognose</t>
    </r>
    <r>
      <rPr>
        <sz val="11"/>
        <color theme="1"/>
        <rFont val="Calibri"/>
        <family val="2"/>
        <scheme val="minor"/>
      </rPr>
      <t xml:space="preserve"> ifo Institut im Herbst 2022 (12.09.2022): 2022 8,1 %, 2023 9,4 %, 2024 2,4 %</t>
    </r>
  </si>
  <si>
    <r>
      <rPr>
        <b/>
        <sz val="11"/>
        <color theme="1"/>
        <rFont val="Calibri"/>
        <family val="2"/>
        <scheme val="minor"/>
      </rPr>
      <t>*</t>
    </r>
    <r>
      <rPr>
        <b/>
        <sz val="11"/>
        <color theme="1"/>
        <rFont val="Calibri"/>
        <family val="2"/>
      </rPr>
      <t xml:space="preserve">¹ </t>
    </r>
    <r>
      <rPr>
        <b/>
        <sz val="11"/>
        <color theme="1"/>
        <rFont val="Calibri"/>
        <family val="2"/>
        <scheme val="minor"/>
      </rPr>
      <t>Orientierungswert 2022 bis 2023</t>
    </r>
    <r>
      <rPr>
        <sz val="11"/>
        <color theme="1"/>
        <rFont val="Calibri"/>
        <family val="2"/>
        <scheme val="minor"/>
      </rPr>
      <t xml:space="preserve"> gem. Ergebnis der verthandlungen KBV / GKV-SV bzw. Festlegung Erw. Bewertungsausschuss </t>
    </r>
  </si>
  <si>
    <t>Einschätzung Anteil Energiekosten                                              für Heizung</t>
  </si>
  <si>
    <t>Einschätzung Anteil Energiekosten                                              für Strom</t>
  </si>
  <si>
    <t>Strom</t>
  </si>
  <si>
    <t>Gas</t>
  </si>
  <si>
    <t>Achtung:</t>
  </si>
  <si>
    <t>Bei industrieller Stromabnahme ergeben sich deutlich abweichende Preisveränderungen</t>
  </si>
  <si>
    <r>
      <t>** Energiekostenzuschlag</t>
    </r>
    <r>
      <rPr>
        <sz val="11"/>
        <color theme="1"/>
        <rFont val="Calibri"/>
        <family val="2"/>
        <scheme val="minor"/>
      </rPr>
      <t xml:space="preserve"> - für 2022 wird ein Energiekostenzuschlag auf Grundlage der Daten  </t>
    </r>
  </si>
  <si>
    <t xml:space="preserve">zur Energiepreisenticklung des Statistischen Bundesamtes, Berichtsmonat: 31. August 2022 einkalkuliert. </t>
  </si>
  <si>
    <t>Dies ist nur relevant für Praxen, die einen überdurchschnittlöichen Anteil an Energiekostenabhängigkeit verzeichnen!</t>
  </si>
  <si>
    <t xml:space="preserve">Ansonsten sind die Enertgiekosten in der Inflationsrate für eine Hochrechnung genügend abgebildet. </t>
  </si>
  <si>
    <t>Niveau</t>
  </si>
  <si>
    <t>ausgeblendete Rechenschritte</t>
  </si>
  <si>
    <t>Kaufkraftverlust Honorarsumme gegenüber 2019</t>
  </si>
  <si>
    <t>Ergebnis für Ihre Praxis:</t>
  </si>
  <si>
    <t>Honorarberechnungsmodell: Kaufkraftverlust Ihrer Praxis</t>
  </si>
  <si>
    <t>im Jahr 2023</t>
  </si>
  <si>
    <t>im Jahr 2024</t>
  </si>
  <si>
    <t>Aufnehmen: Erklärung zur Wirkung Neupatientenregelung von 2022 zu 2023, nicht im Modell erfasst!</t>
  </si>
  <si>
    <t>Einnahmen für Patienten nach TSVG in Quartalen III. 2021 bis II. 2022</t>
  </si>
  <si>
    <t>Honorarverlust ab 2023 durch Streichung Neupatientenregelung p.a.</t>
  </si>
  <si>
    <t xml:space="preserve">    inkl. Abschlag 5%Punkte für Vermittlungsfälle etc. </t>
  </si>
  <si>
    <t xml:space="preserve">Brutto-Honorarsumme des Jahres 2019 </t>
  </si>
  <si>
    <t>Eingabe Gesamthonorarsumme Q 1 bis Q 4 des Jahres 2019 gemäß Abrechnungen der KVHB</t>
  </si>
  <si>
    <t>Fernwärme aus Gas o.ä. (nicht bei Eigenbedarfsdeckung z.B. aus Erdwärme und/oder Photovoltaik!)</t>
  </si>
  <si>
    <t xml:space="preserve">Angabe des Energiekostenanteils der Praxis im Jahr 20129 für bezogene Energie: Strom &amp; Gas, Öl,  </t>
  </si>
  <si>
    <t xml:space="preserve">Einzutragen sind die Honorarsummen für TSVG-Fälle  lt. Honorarabrechnung aus den Quartalen </t>
  </si>
  <si>
    <t xml:space="preserve"> III.2021 bis II.2022 - gemäß Honorarbescheide, Seite 1, HVM-Topf 5140</t>
  </si>
  <si>
    <t>Angabe als Zahl, ohne Zusatz: z.B. : "375.000"</t>
  </si>
  <si>
    <t>Angabe als Prozentwert  z.B.: "2,55" = 2,55 % der Brutto-Honorarsumme werden für Strom aufgewendet</t>
  </si>
  <si>
    <t>Der Bereinigungsanteil wird von VR mit 56% ausgewiesen. Der Differenzanteil beträgt demnach:</t>
  </si>
  <si>
    <t>individuelle Differenz</t>
  </si>
  <si>
    <t xml:space="preserve">2022: +   50 %, für 2023 und 2024 stabil </t>
  </si>
  <si>
    <t>2022: + 280 %, für 2023 und 2024 stabil</t>
  </si>
  <si>
    <t xml:space="preserve">Kaufkraftverlust entspricht in EUR </t>
  </si>
  <si>
    <t>Der "Kaufkraftverlust-Rechner" der Kassenärztlichen Vereinigung Bremen</t>
  </si>
  <si>
    <t xml:space="preserve">Das Ergebnis der Modellberechnungen zeigt auf, wie sich die allgemeine Kaufkraft des Brutto-Honorars Stand 2019 </t>
  </si>
  <si>
    <t xml:space="preserve">zum Jahr 2023 bzw. 2024 entwickelt - anders formuliert: Wie viel ist mein Honorar 2019 in 2023 und 2024 noch wert? </t>
  </si>
  <si>
    <t xml:space="preserve">Das Modell geht von den aktuellen poltischen und vertraglichen Rahmenbedingungen (z.B. Gesetzesvorschlag des  </t>
  </si>
  <si>
    <t>GKV-SV zur "Nullrunde 2023 und 2024") aus (Stand: 02.10.2022).</t>
  </si>
  <si>
    <t xml:space="preserve">Eine Gewährleistung für die Richtigkeit der individuellen praxisbezogenen Ergebnisse wird aufgrund der </t>
  </si>
  <si>
    <t>komplexen HVM-Regelungen und individueller Abweichungen nicht gegeben!</t>
  </si>
  <si>
    <t xml:space="preserve">Das Modell basiert auf den Veränderungswerten der Grundparameter: Orientierungswert und Inflationsrate. In der </t>
  </si>
  <si>
    <t xml:space="preserve">Veränderung des Orientierungswertes sind grds. alle Einflussfaktoren (Sachkostenentwicklung, medizinische </t>
  </si>
  <si>
    <t>Veränderungen, tarifliche Löhne etc.) berücksichtigt.</t>
  </si>
  <si>
    <t xml:space="preserve">Um für die Jahre 2022 bis 2024 die besonderen Entwicklungen der Energiekosten abzubilden, sind Einschätzungen </t>
  </si>
  <si>
    <t xml:space="preserve">auf Grundlage aktuell zugänglicher Prognosen von renommierten Instituten vorgenommen worden. </t>
  </si>
  <si>
    <t xml:space="preserve">Alle Bezugsquellen sind hinterlegt und können bei Bedarf transparent dargelegt werden.   </t>
  </si>
  <si>
    <t xml:space="preserve">Praxisindividuelle strukturelle Veränderungen ab 2020 (z.B. Hinzunahme eine Versorgungsauftrage o.ä.) können </t>
  </si>
  <si>
    <t xml:space="preserve">     "Eingabe hier"</t>
  </si>
  <si>
    <t xml:space="preserve">      Andere Felder sind gesperrt. </t>
  </si>
  <si>
    <t>Version 1.01 - Stand 5. Okt. 2022</t>
  </si>
  <si>
    <t>selbstverständlich nicht abgebildet werden. Hierfür müssen Nutzer eigene Berechnungen/Annahmen erstellen.</t>
  </si>
  <si>
    <t xml:space="preserve">Als Bezugsjahr werden die Brutto-Honoradaten des Jahres 2019 gewählt, da dieses Jahr zuletzt ohne pandemische </t>
  </si>
  <si>
    <t xml:space="preserve">Einflüsse die Versorgungsleistung einer Praxis unbeeinflusst abgebildet hat. </t>
  </si>
  <si>
    <t>Das Modell erhebt keinen Anspruch auf volständige Abbildung aller Umstände/Tatbestände. Es soll lediglich</t>
  </si>
  <si>
    <t>anhand einiger ausgewählter Grundparameter eine schnelle Orientierung bieten.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</si>
</sst>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7D7D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5" fillId="4" borderId="0" xfId="0" applyFont="1" applyFill="1" applyProtection="1"/>
    <xf numFmtId="0" fontId="0" fillId="4" borderId="0" xfId="0" applyFill="1" applyProtection="1"/>
    <xf numFmtId="0" fontId="0" fillId="0" borderId="0" xfId="0" applyProtection="1"/>
    <xf numFmtId="0" fontId="6" fillId="0" borderId="0" xfId="0" applyFont="1" applyProtection="1"/>
    <xf numFmtId="0" fontId="2" fillId="0" borderId="0" xfId="0" applyFont="1" applyProtection="1"/>
    <xf numFmtId="0" fontId="0" fillId="2" borderId="0" xfId="0" applyFill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0" xfId="0" applyAlignment="1" applyProtection="1">
      <alignment horizontal="right"/>
    </xf>
    <xf numFmtId="0" fontId="0" fillId="0" borderId="0" xfId="0" applyBorder="1" applyProtection="1"/>
    <xf numFmtId="44" fontId="0" fillId="0" borderId="0" xfId="1" applyFont="1" applyFill="1" applyBorder="1" applyProtection="1"/>
    <xf numFmtId="10" fontId="0" fillId="0" borderId="0" xfId="2" applyNumberFormat="1" applyFont="1" applyFill="1" applyBorder="1" applyProtection="1"/>
    <xf numFmtId="10" fontId="0" fillId="0" borderId="0" xfId="0" applyNumberFormat="1" applyFill="1" applyBorder="1" applyProtection="1"/>
    <xf numFmtId="0" fontId="3" fillId="0" borderId="0" xfId="0" applyFont="1" applyProtection="1"/>
    <xf numFmtId="0" fontId="0" fillId="0" borderId="0" xfId="0" applyFont="1" applyProtection="1"/>
    <xf numFmtId="10" fontId="0" fillId="0" borderId="0" xfId="2" applyNumberFormat="1" applyFont="1" applyProtection="1"/>
    <xf numFmtId="10" fontId="0" fillId="0" borderId="0" xfId="0" applyNumberFormat="1" applyProtection="1"/>
    <xf numFmtId="10" fontId="2" fillId="0" borderId="0" xfId="2" applyNumberFormat="1" applyFont="1" applyProtection="1"/>
    <xf numFmtId="0" fontId="4" fillId="7" borderId="2" xfId="0" applyFont="1" applyFill="1" applyBorder="1" applyProtection="1"/>
    <xf numFmtId="0" fontId="4" fillId="7" borderId="3" xfId="0" applyFont="1" applyFill="1" applyBorder="1" applyProtection="1"/>
    <xf numFmtId="0" fontId="0" fillId="7" borderId="3" xfId="0" applyFill="1" applyBorder="1" applyProtection="1"/>
    <xf numFmtId="0" fontId="0" fillId="7" borderId="4" xfId="0" applyFill="1" applyBorder="1" applyProtection="1"/>
    <xf numFmtId="0" fontId="3" fillId="7" borderId="6" xfId="0" applyFont="1" applyFill="1" applyBorder="1" applyProtection="1"/>
    <xf numFmtId="0" fontId="3" fillId="7" borderId="0" xfId="0" applyFont="1" applyFill="1" applyBorder="1" applyProtection="1"/>
    <xf numFmtId="0" fontId="3" fillId="7" borderId="0" xfId="0" applyFont="1" applyFill="1" applyBorder="1" applyAlignment="1" applyProtection="1">
      <alignment horizontal="right"/>
    </xf>
    <xf numFmtId="10" fontId="3" fillId="7" borderId="7" xfId="0" applyNumberFormat="1" applyFont="1" applyFill="1" applyBorder="1" applyProtection="1"/>
    <xf numFmtId="0" fontId="0" fillId="7" borderId="6" xfId="0" applyFill="1" applyBorder="1" applyProtection="1"/>
    <xf numFmtId="0" fontId="0" fillId="7" borderId="0" xfId="0" applyFill="1" applyBorder="1" applyProtection="1"/>
    <xf numFmtId="0" fontId="0" fillId="7" borderId="0" xfId="0" applyFill="1" applyBorder="1" applyAlignment="1" applyProtection="1">
      <alignment horizontal="right"/>
    </xf>
    <xf numFmtId="44" fontId="0" fillId="7" borderId="7" xfId="0" applyNumberFormat="1" applyFill="1" applyBorder="1" applyProtection="1"/>
    <xf numFmtId="0" fontId="0" fillId="0" borderId="0" xfId="0" applyFill="1" applyProtection="1"/>
    <xf numFmtId="0" fontId="0" fillId="7" borderId="7" xfId="0" applyFill="1" applyBorder="1" applyProtection="1"/>
    <xf numFmtId="0" fontId="3" fillId="7" borderId="8" xfId="0" applyFont="1" applyFill="1" applyBorder="1" applyProtection="1"/>
    <xf numFmtId="0" fontId="3" fillId="7" borderId="9" xfId="0" applyFont="1" applyFill="1" applyBorder="1" applyProtection="1"/>
    <xf numFmtId="44" fontId="3" fillId="7" borderId="10" xfId="1" applyFont="1" applyFill="1" applyBorder="1" applyProtection="1"/>
    <xf numFmtId="9" fontId="0" fillId="3" borderId="5" xfId="2" applyFont="1" applyFill="1" applyBorder="1" applyProtection="1"/>
    <xf numFmtId="0" fontId="8" fillId="0" borderId="0" xfId="3" applyProtection="1"/>
    <xf numFmtId="9" fontId="0" fillId="3" borderId="5" xfId="0" applyNumberFormat="1" applyFill="1" applyBorder="1" applyProtection="1"/>
    <xf numFmtId="10" fontId="0" fillId="6" borderId="1" xfId="2" applyNumberFormat="1" applyFont="1" applyFill="1" applyBorder="1" applyProtection="1"/>
    <xf numFmtId="44" fontId="0" fillId="2" borderId="1" xfId="1" applyFont="1" applyFill="1" applyBorder="1" applyProtection="1">
      <protection locked="0"/>
    </xf>
    <xf numFmtId="10" fontId="0" fillId="5" borderId="1" xfId="0" applyNumberFormat="1" applyFill="1" applyBorder="1" applyProtection="1">
      <protection locked="0"/>
    </xf>
    <xf numFmtId="44" fontId="0" fillId="5" borderId="1" xfId="1" applyFont="1" applyFill="1" applyBorder="1" applyProtection="1">
      <protection locked="0"/>
    </xf>
    <xf numFmtId="0" fontId="10" fillId="4" borderId="0" xfId="0" applyFont="1" applyFill="1" applyProtection="1"/>
    <xf numFmtId="0" fontId="3" fillId="0" borderId="0" xfId="0" applyFont="1" applyFill="1" applyBorder="1" applyProtection="1"/>
    <xf numFmtId="44" fontId="3" fillId="0" borderId="0" xfId="1" applyFont="1" applyFill="1" applyBorder="1" applyProtection="1"/>
    <xf numFmtId="14" fontId="3" fillId="0" borderId="0" xfId="0" applyNumberFormat="1" applyFont="1" applyFill="1" applyBorder="1" applyProtection="1"/>
  </cellXfs>
  <cellStyles count="4">
    <cellStyle name="Hyperlink" xfId="3" builtinId="8"/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7D7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bw-bayern.de/Redaktion/Frei-zugaengliche-Medien/Abteilungen-GS/Wirtschaftspolitik/2022/Downloads/vbw_Strompreisprognose.pdf" TargetMode="External"/><Relationship Id="rId1" Type="http://schemas.openxmlformats.org/officeDocument/2006/relationships/hyperlink" Target="https://www.destatis.de/DE/Themen/Wirtschaft/Preise/Publikationen/Energiepreise/energiepreisentwicklung-pdf-5619001.pdf;jsessionid=2817E483F5FFF331C97F373DD54C1236.live721?__blob=publication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1"/>
  <sheetViews>
    <sheetView showGridLines="0" tabSelected="1" zoomScale="80" zoomScaleNormal="80" workbookViewId="0">
      <selection activeCell="E28" sqref="E28"/>
    </sheetView>
  </sheetViews>
  <sheetFormatPr baseColWidth="10" defaultRowHeight="14.25" customHeight="1" x14ac:dyDescent="0.25"/>
  <cols>
    <col min="1" max="1" width="5.140625" style="3" customWidth="1"/>
    <col min="2" max="2" width="11.42578125" style="3"/>
    <col min="3" max="3" width="33.28515625" style="3" customWidth="1"/>
    <col min="4" max="4" width="27.42578125" style="3" customWidth="1"/>
    <col min="5" max="5" width="36.42578125" style="3" customWidth="1"/>
    <col min="6" max="17" width="11.42578125" style="3"/>
    <col min="18" max="18" width="16" style="3" customWidth="1"/>
    <col min="19" max="16384" width="11.42578125" style="3"/>
  </cols>
  <sheetData>
    <row r="1" spans="2:18" ht="15" x14ac:dyDescent="0.25"/>
    <row r="2" spans="2:18" ht="23.25" x14ac:dyDescent="0.35">
      <c r="B2" s="44" t="s">
        <v>56</v>
      </c>
      <c r="C2" s="2"/>
      <c r="D2" s="2"/>
      <c r="E2" s="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2:18" ht="21" x14ac:dyDescent="0.35">
      <c r="B3" s="1" t="s">
        <v>36</v>
      </c>
      <c r="C3" s="2"/>
      <c r="D3" s="2"/>
      <c r="E3" s="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 ht="14.25" customHeight="1" x14ac:dyDescent="0.25">
      <c r="B4" s="2" t="s">
        <v>72</v>
      </c>
      <c r="C4" s="2"/>
      <c r="D4" s="2"/>
      <c r="E4" s="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2:18" ht="14.25" customHeight="1" x14ac:dyDescent="0.25"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2:18" ht="14.25" customHeight="1" x14ac:dyDescent="0.25">
      <c r="B6" s="4" t="s">
        <v>1</v>
      </c>
      <c r="C6" s="4"/>
    </row>
    <row r="7" spans="2:18" ht="14.25" customHeight="1" x14ac:dyDescent="0.25">
      <c r="B7" s="3" t="s">
        <v>57</v>
      </c>
    </row>
    <row r="8" spans="2:18" ht="14.25" customHeight="1" x14ac:dyDescent="0.25">
      <c r="B8" s="3" t="s">
        <v>58</v>
      </c>
    </row>
    <row r="9" spans="2:18" ht="14.25" customHeight="1" x14ac:dyDescent="0.25">
      <c r="B9" s="3" t="s">
        <v>59</v>
      </c>
    </row>
    <row r="10" spans="2:18" ht="14.25" customHeight="1" x14ac:dyDescent="0.25">
      <c r="B10" s="3" t="s">
        <v>60</v>
      </c>
    </row>
    <row r="11" spans="2:18" ht="14.25" customHeight="1" x14ac:dyDescent="0.25">
      <c r="B11" s="5" t="s">
        <v>61</v>
      </c>
    </row>
    <row r="12" spans="2:18" ht="14.25" customHeight="1" x14ac:dyDescent="0.25">
      <c r="B12" s="5" t="s">
        <v>62</v>
      </c>
    </row>
    <row r="13" spans="2:18" ht="14.25" customHeight="1" x14ac:dyDescent="0.25">
      <c r="B13" s="3" t="s">
        <v>63</v>
      </c>
    </row>
    <row r="14" spans="2:18" ht="14.25" customHeight="1" x14ac:dyDescent="0.25">
      <c r="B14" s="3" t="s">
        <v>64</v>
      </c>
    </row>
    <row r="15" spans="2:18" ht="14.25" customHeight="1" x14ac:dyDescent="0.25">
      <c r="B15" s="3" t="s">
        <v>65</v>
      </c>
    </row>
    <row r="16" spans="2:18" ht="14.25" customHeight="1" x14ac:dyDescent="0.25">
      <c r="B16" s="3" t="s">
        <v>66</v>
      </c>
    </row>
    <row r="17" spans="2:7" ht="14.25" customHeight="1" x14ac:dyDescent="0.25">
      <c r="B17" s="3" t="s">
        <v>67</v>
      </c>
    </row>
    <row r="18" spans="2:7" ht="14.25" customHeight="1" x14ac:dyDescent="0.25">
      <c r="B18" s="3" t="s">
        <v>68</v>
      </c>
    </row>
    <row r="19" spans="2:7" ht="14.25" customHeight="1" x14ac:dyDescent="0.25">
      <c r="B19" s="3" t="s">
        <v>76</v>
      </c>
    </row>
    <row r="20" spans="2:7" ht="14.25" customHeight="1" x14ac:dyDescent="0.25">
      <c r="B20" s="3" t="s">
        <v>77</v>
      </c>
    </row>
    <row r="21" spans="2:7" ht="14.25" customHeight="1" x14ac:dyDescent="0.25">
      <c r="B21" s="3" t="s">
        <v>74</v>
      </c>
    </row>
    <row r="22" spans="2:7" ht="14.25" customHeight="1" x14ac:dyDescent="0.25">
      <c r="B22" s="3" t="s">
        <v>75</v>
      </c>
    </row>
    <row r="23" spans="2:7" ht="14.25" customHeight="1" x14ac:dyDescent="0.25">
      <c r="B23" s="3" t="s">
        <v>69</v>
      </c>
    </row>
    <row r="24" spans="2:7" ht="14.25" customHeight="1" x14ac:dyDescent="0.25">
      <c r="B24" s="3" t="s">
        <v>73</v>
      </c>
    </row>
    <row r="26" spans="2:7" ht="14.25" customHeight="1" x14ac:dyDescent="0.25">
      <c r="B26" s="3" t="s">
        <v>0</v>
      </c>
      <c r="D26" s="6" t="s">
        <v>70</v>
      </c>
      <c r="E26" s="3" t="s">
        <v>71</v>
      </c>
    </row>
    <row r="27" spans="2:7" ht="14.25" customHeight="1" thickBot="1" x14ac:dyDescent="0.3"/>
    <row r="28" spans="2:7" ht="14.25" customHeight="1" thickBot="1" x14ac:dyDescent="0.3">
      <c r="B28" s="7" t="s">
        <v>43</v>
      </c>
      <c r="C28" s="8"/>
      <c r="D28" s="9"/>
      <c r="E28" s="41">
        <v>375000</v>
      </c>
      <c r="G28" s="10" t="s">
        <v>10</v>
      </c>
    </row>
    <row r="29" spans="2:7" ht="14.25" customHeight="1" x14ac:dyDescent="0.25">
      <c r="B29" s="3" t="s">
        <v>44</v>
      </c>
      <c r="C29" s="11"/>
      <c r="D29" s="11"/>
      <c r="E29" s="12"/>
      <c r="G29" s="10"/>
    </row>
    <row r="30" spans="2:7" ht="14.25" customHeight="1" x14ac:dyDescent="0.25">
      <c r="B30" s="3" t="s">
        <v>49</v>
      </c>
      <c r="C30" s="11"/>
      <c r="D30" s="11"/>
      <c r="E30" s="12"/>
      <c r="G30" s="10"/>
    </row>
    <row r="31" spans="2:7" ht="14.25" customHeight="1" thickBot="1" x14ac:dyDescent="0.3"/>
    <row r="32" spans="2:7" ht="14.25" customHeight="1" thickBot="1" x14ac:dyDescent="0.3">
      <c r="B32" s="7" t="s">
        <v>23</v>
      </c>
      <c r="C32" s="8"/>
      <c r="D32" s="9"/>
      <c r="E32" s="42">
        <v>6.0000000000000001E-3</v>
      </c>
      <c r="G32" s="10" t="s">
        <v>10</v>
      </c>
    </row>
    <row r="33" spans="2:8" ht="14.25" customHeight="1" thickBot="1" x14ac:dyDescent="0.3">
      <c r="B33" s="7" t="s">
        <v>22</v>
      </c>
      <c r="C33" s="8"/>
      <c r="D33" s="9"/>
      <c r="E33" s="42">
        <v>4.0000000000000001E-3</v>
      </c>
    </row>
    <row r="34" spans="2:8" ht="14.25" customHeight="1" x14ac:dyDescent="0.25">
      <c r="B34" s="3" t="s">
        <v>46</v>
      </c>
      <c r="C34" s="11"/>
      <c r="D34" s="11"/>
      <c r="F34" s="13"/>
    </row>
    <row r="35" spans="2:8" ht="14.25" customHeight="1" x14ac:dyDescent="0.25">
      <c r="B35" s="3" t="s">
        <v>45</v>
      </c>
      <c r="C35" s="11"/>
      <c r="D35" s="11"/>
      <c r="E35" s="14"/>
      <c r="F35" s="13"/>
    </row>
    <row r="36" spans="2:8" ht="14.25" customHeight="1" x14ac:dyDescent="0.25">
      <c r="B36" s="3" t="s">
        <v>50</v>
      </c>
      <c r="C36" s="11"/>
      <c r="D36" s="11"/>
      <c r="E36" s="14"/>
      <c r="F36" s="13"/>
    </row>
    <row r="37" spans="2:8" ht="14.25" customHeight="1" thickBot="1" x14ac:dyDescent="0.3">
      <c r="H37" s="15"/>
    </row>
    <row r="38" spans="2:8" ht="14.25" customHeight="1" thickBot="1" x14ac:dyDescent="0.3">
      <c r="B38" s="7" t="s">
        <v>40</v>
      </c>
      <c r="C38" s="8"/>
      <c r="D38" s="9"/>
      <c r="E38" s="43">
        <v>10000</v>
      </c>
      <c r="G38" s="10" t="s">
        <v>10</v>
      </c>
    </row>
    <row r="39" spans="2:8" ht="14.25" customHeight="1" x14ac:dyDescent="0.25">
      <c r="B39" s="16" t="s">
        <v>47</v>
      </c>
      <c r="H39" s="16" t="s">
        <v>10</v>
      </c>
    </row>
    <row r="40" spans="2:8" ht="14.25" customHeight="1" x14ac:dyDescent="0.25">
      <c r="B40" s="3" t="s">
        <v>48</v>
      </c>
      <c r="H40" s="16" t="s">
        <v>10</v>
      </c>
    </row>
    <row r="41" spans="2:8" ht="14.25" customHeight="1" thickBot="1" x14ac:dyDescent="0.3"/>
    <row r="42" spans="2:8" ht="14.25" hidden="1" customHeight="1" x14ac:dyDescent="0.25"/>
    <row r="43" spans="2:8" ht="14.25" hidden="1" customHeight="1" x14ac:dyDescent="0.25">
      <c r="B43" s="3" t="s">
        <v>2</v>
      </c>
      <c r="E43" s="3" t="s">
        <v>33</v>
      </c>
    </row>
    <row r="44" spans="2:8" ht="14.25" hidden="1" customHeight="1" x14ac:dyDescent="0.25">
      <c r="E44" s="10" t="s">
        <v>32</v>
      </c>
    </row>
    <row r="45" spans="2:8" ht="14.25" hidden="1" customHeight="1" x14ac:dyDescent="0.25">
      <c r="B45" s="3">
        <v>2020</v>
      </c>
      <c r="C45" s="3" t="s">
        <v>5</v>
      </c>
      <c r="D45" s="17">
        <v>1.52E-2</v>
      </c>
      <c r="E45" s="18">
        <f>1+D45</f>
        <v>1.0152000000000001</v>
      </c>
    </row>
    <row r="46" spans="2:8" ht="14.25" hidden="1" customHeight="1" x14ac:dyDescent="0.25">
      <c r="C46" s="3" t="s">
        <v>6</v>
      </c>
      <c r="D46" s="19">
        <v>5.0000000000000001E-3</v>
      </c>
      <c r="E46" s="18">
        <f>E45-D46</f>
        <v>1.0102000000000002</v>
      </c>
    </row>
    <row r="47" spans="2:8" ht="14.25" hidden="1" customHeight="1" x14ac:dyDescent="0.25">
      <c r="D47" s="17"/>
    </row>
    <row r="48" spans="2:8" ht="14.25" hidden="1" customHeight="1" x14ac:dyDescent="0.25">
      <c r="B48" s="3">
        <v>2021</v>
      </c>
      <c r="C48" s="3" t="s">
        <v>3</v>
      </c>
      <c r="D48" s="17">
        <v>1.2500000000000001E-2</v>
      </c>
      <c r="E48" s="18">
        <f>E46+D48</f>
        <v>1.0227000000000002</v>
      </c>
    </row>
    <row r="49" spans="2:5" ht="14.25" hidden="1" customHeight="1" x14ac:dyDescent="0.25">
      <c r="C49" s="3" t="s">
        <v>6</v>
      </c>
      <c r="D49" s="19">
        <v>3.1E-2</v>
      </c>
      <c r="E49" s="18">
        <f>E48-D49</f>
        <v>0.99170000000000014</v>
      </c>
    </row>
    <row r="50" spans="2:5" ht="14.25" hidden="1" customHeight="1" x14ac:dyDescent="0.25">
      <c r="D50" s="17"/>
    </row>
    <row r="51" spans="2:5" ht="14.25" hidden="1" customHeight="1" x14ac:dyDescent="0.25">
      <c r="B51" s="3">
        <v>2022</v>
      </c>
      <c r="C51" s="3" t="s">
        <v>3</v>
      </c>
      <c r="D51" s="17">
        <v>1.2749999999999999E-2</v>
      </c>
      <c r="E51" s="18">
        <f>E49+D51</f>
        <v>1.0044500000000001</v>
      </c>
    </row>
    <row r="52" spans="2:5" ht="14.25" hidden="1" customHeight="1" x14ac:dyDescent="0.25">
      <c r="C52" s="3" t="s">
        <v>7</v>
      </c>
      <c r="D52" s="19">
        <v>8.1000000000000003E-2</v>
      </c>
      <c r="E52" s="18">
        <f>E51-D52</f>
        <v>0.9234500000000001</v>
      </c>
    </row>
    <row r="53" spans="2:5" ht="14.25" hidden="1" customHeight="1" x14ac:dyDescent="0.25">
      <c r="C53" s="3" t="s">
        <v>12</v>
      </c>
      <c r="D53" s="19">
        <f>(1*J95*F95)+(1*J94*F94)</f>
        <v>0</v>
      </c>
      <c r="E53" s="18">
        <f>E52-D53</f>
        <v>0.9234500000000001</v>
      </c>
    </row>
    <row r="54" spans="2:5" ht="14.25" hidden="1" customHeight="1" x14ac:dyDescent="0.25">
      <c r="D54" s="17"/>
    </row>
    <row r="55" spans="2:5" ht="14.25" hidden="1" customHeight="1" x14ac:dyDescent="0.25">
      <c r="B55" s="3">
        <v>2023</v>
      </c>
      <c r="C55" s="3" t="s">
        <v>3</v>
      </c>
      <c r="D55" s="17">
        <v>0.02</v>
      </c>
      <c r="E55" s="18">
        <f>E53+D55</f>
        <v>0.94345000000000012</v>
      </c>
    </row>
    <row r="56" spans="2:5" ht="14.25" hidden="1" customHeight="1" x14ac:dyDescent="0.25">
      <c r="C56" s="3" t="s">
        <v>11</v>
      </c>
      <c r="D56" s="19">
        <v>9.4E-2</v>
      </c>
      <c r="E56" s="18">
        <f>E55-D56</f>
        <v>0.84945000000000015</v>
      </c>
    </row>
    <row r="57" spans="2:5" ht="14.25" hidden="1" customHeight="1" x14ac:dyDescent="0.25">
      <c r="C57" s="3" t="s">
        <v>12</v>
      </c>
      <c r="D57" s="19">
        <f>((1*J95*G95)+(1*J94*G94))-D53</f>
        <v>0</v>
      </c>
      <c r="E57" s="18">
        <f>E56-D57</f>
        <v>0.84945000000000015</v>
      </c>
    </row>
    <row r="58" spans="2:5" ht="14.25" hidden="1" customHeight="1" x14ac:dyDescent="0.25"/>
    <row r="59" spans="2:5" ht="14.25" hidden="1" customHeight="1" x14ac:dyDescent="0.25"/>
    <row r="60" spans="2:5" ht="14.25" hidden="1" customHeight="1" x14ac:dyDescent="0.25">
      <c r="B60" s="3">
        <v>2024</v>
      </c>
      <c r="C60" s="3" t="s">
        <v>3</v>
      </c>
      <c r="D60" s="17">
        <v>0</v>
      </c>
      <c r="E60" s="18">
        <f>E57+D60</f>
        <v>0.84945000000000015</v>
      </c>
    </row>
    <row r="61" spans="2:5" ht="14.25" hidden="1" customHeight="1" x14ac:dyDescent="0.25">
      <c r="C61" s="3" t="s">
        <v>11</v>
      </c>
      <c r="D61" s="19">
        <v>2.4E-2</v>
      </c>
      <c r="E61" s="18">
        <f>E60-D61</f>
        <v>0.82545000000000013</v>
      </c>
    </row>
    <row r="62" spans="2:5" ht="14.25" hidden="1" customHeight="1" x14ac:dyDescent="0.25">
      <c r="C62" s="3" t="s">
        <v>12</v>
      </c>
      <c r="D62" s="19">
        <f>((1*J95*H95)+(1*J94*H94))-(D53+D57)</f>
        <v>0</v>
      </c>
      <c r="E62" s="18">
        <f>E61-D62</f>
        <v>0.82545000000000013</v>
      </c>
    </row>
    <row r="63" spans="2:5" ht="14.25" hidden="1" customHeight="1" x14ac:dyDescent="0.25"/>
    <row r="64" spans="2:5" ht="14.25" customHeight="1" thickBot="1" x14ac:dyDescent="0.35">
      <c r="B64" s="20" t="s">
        <v>35</v>
      </c>
      <c r="C64" s="21"/>
      <c r="D64" s="22"/>
      <c r="E64" s="23"/>
    </row>
    <row r="65" spans="2:16" ht="14.25" customHeight="1" x14ac:dyDescent="0.25">
      <c r="B65" s="24" t="s">
        <v>34</v>
      </c>
      <c r="C65" s="25"/>
      <c r="D65" s="26" t="s">
        <v>37</v>
      </c>
      <c r="E65" s="27">
        <f>1-E57</f>
        <v>0.15054999999999985</v>
      </c>
    </row>
    <row r="66" spans="2:16" ht="14.25" customHeight="1" x14ac:dyDescent="0.25">
      <c r="B66" s="24" t="s">
        <v>34</v>
      </c>
      <c r="C66" s="25"/>
      <c r="D66" s="26" t="s">
        <v>38</v>
      </c>
      <c r="E66" s="27">
        <f>1-E62</f>
        <v>0.17454999999999987</v>
      </c>
    </row>
    <row r="67" spans="2:16" ht="14.25" customHeight="1" x14ac:dyDescent="0.25">
      <c r="B67" s="28"/>
      <c r="C67" s="29" t="s">
        <v>55</v>
      </c>
      <c r="D67" s="30" t="s">
        <v>37</v>
      </c>
      <c r="E67" s="31">
        <f>E65*E28</f>
        <v>56456.249999999942</v>
      </c>
      <c r="K67" s="3" t="s">
        <v>10</v>
      </c>
      <c r="P67" s="32"/>
    </row>
    <row r="68" spans="2:16" ht="14.25" customHeight="1" x14ac:dyDescent="0.25">
      <c r="B68" s="28"/>
      <c r="C68" s="29" t="s">
        <v>55</v>
      </c>
      <c r="D68" s="30" t="s">
        <v>38</v>
      </c>
      <c r="E68" s="31">
        <f>E66*E28</f>
        <v>65456.249999999949</v>
      </c>
    </row>
    <row r="69" spans="2:16" ht="14.25" customHeight="1" x14ac:dyDescent="0.25">
      <c r="B69" s="28"/>
      <c r="C69" s="29"/>
      <c r="D69" s="29"/>
      <c r="E69" s="33"/>
      <c r="K69" s="3" t="s">
        <v>10</v>
      </c>
    </row>
    <row r="70" spans="2:16" ht="14.25" customHeight="1" thickBot="1" x14ac:dyDescent="0.3">
      <c r="B70" s="34" t="s">
        <v>41</v>
      </c>
      <c r="C70" s="35"/>
      <c r="D70" s="35"/>
      <c r="E70" s="36">
        <f>E38*C77</f>
        <v>3900</v>
      </c>
    </row>
    <row r="71" spans="2:16" ht="14.25" customHeight="1" x14ac:dyDescent="0.25">
      <c r="B71" s="45"/>
      <c r="C71" s="45"/>
      <c r="D71" s="45"/>
      <c r="E71" s="46"/>
    </row>
    <row r="72" spans="2:16" ht="14.25" customHeight="1" x14ac:dyDescent="0.25">
      <c r="B72" s="45" t="s">
        <v>10</v>
      </c>
      <c r="C72" s="47"/>
      <c r="D72" s="45"/>
      <c r="E72" s="46"/>
    </row>
    <row r="73" spans="2:16" ht="14.25" customHeight="1" x14ac:dyDescent="0.25">
      <c r="K73" s="3" t="s">
        <v>10</v>
      </c>
    </row>
    <row r="74" spans="2:16" ht="14.25" hidden="1" customHeight="1" x14ac:dyDescent="0.25"/>
    <row r="75" spans="2:16" ht="14.25" hidden="1" customHeight="1" x14ac:dyDescent="0.25"/>
    <row r="76" spans="2:16" ht="14.25" hidden="1" customHeight="1" x14ac:dyDescent="0.25">
      <c r="B76" s="10" t="s">
        <v>4</v>
      </c>
      <c r="C76" s="16" t="s">
        <v>51</v>
      </c>
    </row>
    <row r="77" spans="2:16" ht="14.25" hidden="1" customHeight="1" x14ac:dyDescent="0.25">
      <c r="C77" s="37">
        <v>0.39</v>
      </c>
      <c r="D77" s="3" t="s">
        <v>42</v>
      </c>
    </row>
    <row r="78" spans="2:16" ht="14.25" hidden="1" customHeight="1" x14ac:dyDescent="0.25"/>
    <row r="79" spans="2:16" ht="14.25" hidden="1" customHeight="1" x14ac:dyDescent="0.25">
      <c r="C79" s="3" t="s">
        <v>21</v>
      </c>
    </row>
    <row r="80" spans="2:16" ht="14.25" hidden="1" customHeight="1" x14ac:dyDescent="0.25">
      <c r="C80" s="3" t="s">
        <v>19</v>
      </c>
    </row>
    <row r="81" spans="3:12" ht="14.25" hidden="1" customHeight="1" x14ac:dyDescent="0.25">
      <c r="C81" s="3" t="s">
        <v>20</v>
      </c>
    </row>
    <row r="82" spans="3:12" ht="14.25" hidden="1" customHeight="1" x14ac:dyDescent="0.25">
      <c r="C82" s="3" t="s">
        <v>8</v>
      </c>
    </row>
    <row r="83" spans="3:12" ht="14.25" hidden="1" customHeight="1" x14ac:dyDescent="0.25">
      <c r="C83" s="3" t="s">
        <v>9</v>
      </c>
    </row>
    <row r="84" spans="3:12" ht="14.25" hidden="1" customHeight="1" x14ac:dyDescent="0.25">
      <c r="C84" s="3" t="s">
        <v>39</v>
      </c>
    </row>
    <row r="85" spans="3:12" ht="14.25" hidden="1" customHeight="1" x14ac:dyDescent="0.25"/>
    <row r="86" spans="3:12" ht="14.25" hidden="1" customHeight="1" x14ac:dyDescent="0.25">
      <c r="C86" s="15" t="s">
        <v>28</v>
      </c>
    </row>
    <row r="87" spans="3:12" ht="14.25" hidden="1" customHeight="1" x14ac:dyDescent="0.25">
      <c r="C87" s="3" t="s">
        <v>29</v>
      </c>
    </row>
    <row r="88" spans="3:12" ht="14.25" hidden="1" customHeight="1" x14ac:dyDescent="0.25">
      <c r="C88" s="38" t="s">
        <v>13</v>
      </c>
    </row>
    <row r="89" spans="3:12" ht="14.25" hidden="1" customHeight="1" x14ac:dyDescent="0.25">
      <c r="C89" s="3" t="s">
        <v>14</v>
      </c>
    </row>
    <row r="90" spans="3:12" ht="14.25" hidden="1" customHeight="1" x14ac:dyDescent="0.25">
      <c r="C90" s="3" t="s">
        <v>15</v>
      </c>
    </row>
    <row r="91" spans="3:12" ht="14.25" hidden="1" customHeight="1" x14ac:dyDescent="0.25">
      <c r="C91" s="3" t="s">
        <v>30</v>
      </c>
    </row>
    <row r="92" spans="3:12" ht="14.25" hidden="1" customHeight="1" x14ac:dyDescent="0.25">
      <c r="C92" s="3" t="s">
        <v>31</v>
      </c>
    </row>
    <row r="93" spans="3:12" ht="14.25" hidden="1" customHeight="1" thickBot="1" x14ac:dyDescent="0.3">
      <c r="F93" s="3">
        <v>2022</v>
      </c>
      <c r="G93" s="3">
        <v>2023</v>
      </c>
      <c r="H93" s="3">
        <v>2024</v>
      </c>
      <c r="J93" s="3" t="s">
        <v>52</v>
      </c>
    </row>
    <row r="94" spans="3:12" ht="14.25" hidden="1" customHeight="1" thickBot="1" x14ac:dyDescent="0.3">
      <c r="C94" s="3" t="s">
        <v>25</v>
      </c>
      <c r="D94" s="3" t="s">
        <v>54</v>
      </c>
      <c r="F94" s="39">
        <v>2.8</v>
      </c>
      <c r="G94" s="39">
        <v>2.8</v>
      </c>
      <c r="H94" s="39">
        <v>2.8</v>
      </c>
      <c r="J94" s="40">
        <f>IF(E33&lt;=0.4%,0,E33-0.4%)</f>
        <v>0</v>
      </c>
    </row>
    <row r="95" spans="3:12" ht="14.25" hidden="1" customHeight="1" thickBot="1" x14ac:dyDescent="0.3">
      <c r="C95" s="3" t="s">
        <v>24</v>
      </c>
      <c r="D95" s="3" t="s">
        <v>53</v>
      </c>
      <c r="F95" s="39">
        <v>0.4</v>
      </c>
      <c r="G95" s="39">
        <v>0.4</v>
      </c>
      <c r="H95" s="39">
        <v>0.4</v>
      </c>
      <c r="J95" s="40">
        <f>IF(E32&lt;=0.6%,0,E32-0.6%)</f>
        <v>0</v>
      </c>
    </row>
    <row r="96" spans="3:12" ht="14.25" hidden="1" customHeight="1" x14ac:dyDescent="0.25">
      <c r="L96" s="3" t="s">
        <v>10</v>
      </c>
    </row>
    <row r="97" spans="3:4" ht="14.25" hidden="1" customHeight="1" x14ac:dyDescent="0.25">
      <c r="C97" s="3" t="s">
        <v>26</v>
      </c>
      <c r="D97" s="3" t="s">
        <v>27</v>
      </c>
    </row>
    <row r="98" spans="3:4" ht="14.25" hidden="1" customHeight="1" x14ac:dyDescent="0.25">
      <c r="C98" s="3" t="s">
        <v>16</v>
      </c>
    </row>
    <row r="99" spans="3:4" ht="14.25" hidden="1" customHeight="1" x14ac:dyDescent="0.25">
      <c r="C99" s="3" t="s">
        <v>18</v>
      </c>
    </row>
    <row r="100" spans="3:4" ht="14.25" hidden="1" customHeight="1" x14ac:dyDescent="0.25">
      <c r="C100" s="38" t="s">
        <v>17</v>
      </c>
    </row>
    <row r="101" spans="3:4" ht="14.25" hidden="1" customHeight="1" x14ac:dyDescent="0.25"/>
  </sheetData>
  <sheetProtection algorithmName="SHA-512" hashValue="9OgVstPjmBm3aku8EGXPiAuO82IN/Aju+ReZELpJuytl/5744ywoJ5mD1JPxssdRBV0j7zu+iRJCPSFibhsUgA==" saltValue="g0B/30vybIP+8rr409hUVA==" spinCount="100000" sheet="1" selectLockedCells="1"/>
  <hyperlinks>
    <hyperlink ref="C88" r:id="rId1" display="https://www.destatis.de/DE/Themen/Wirtschaft/Preise/Publikationen/Energiepreise/energiepreisentwicklung-pdf-5619001.pdf;jsessionid=2817E483F5FFF331C97F373DD54C1236.live721?__blob=publicationFile"/>
    <hyperlink ref="C100" r:id="rId2" display="https://www.vbw-bayern.de/Redaktion/Frei-zugaengliche-Medien/Abteilungen-GS/Wirtschaftspolitik/2022/Downloads/vbw_Strompreisprognose.pdf"/>
  </hyperlinks>
  <pageMargins left="0.23622047244094491" right="0.23622047244094491" top="0.74803149606299213" bottom="0.74803149606299213" header="0.31496062992125984" footer="0.31496062992125984"/>
  <pageSetup paperSize="9" scale="85" fitToHeight="0" orientation="portrait" r:id="rId3"/>
  <headerFooter>
    <oddHeader>&amp;RErstellt am:    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Kurt Josenhans</dc:creator>
  <cp:lastModifiedBy>Marion Saris</cp:lastModifiedBy>
  <cp:lastPrinted>2022-10-05T11:14:21Z</cp:lastPrinted>
  <dcterms:created xsi:type="dcterms:W3CDTF">2022-10-03T10:30:12Z</dcterms:created>
  <dcterms:modified xsi:type="dcterms:W3CDTF">2022-10-06T08:14:58Z</dcterms:modified>
</cp:coreProperties>
</file>